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065" tabRatio="996" firstSheet="2" activeTab="9"/>
  </bookViews>
  <sheets>
    <sheet name="Cấp GMP" sheetId="1" r:id="rId1"/>
    <sheet name="Tiếp nhận NK. TW" sheetId="2" r:id="rId2"/>
    <sheet name="Xác nhận quảng cáo.TW" sheetId="3" r:id="rId3"/>
    <sheet name="Tiếp nhận sx trong nước. TW" sheetId="4" r:id="rId4"/>
    <sheet name="cấp lại GMP" sheetId="5" r:id="rId5"/>
    <sheet name="KTNN " sheetId="6" r:id="rId6"/>
    <sheet name="KTNN tại nước xk" sheetId="7" r:id="rId7"/>
    <sheet name="Tiếp nhận NK. Địa phương" sheetId="8" r:id="rId8"/>
    <sheet name="Tiếp nhận trong nước, địa phươ" sheetId="9" r:id="rId9"/>
    <sheet name="XNQC cấp địa phương" sheetId="10" r:id="rId10"/>
  </sheets>
  <definedNames/>
  <calcPr fullCalcOnLoad="1"/>
</workbook>
</file>

<file path=xl/sharedStrings.xml><?xml version="1.0" encoding="utf-8"?>
<sst xmlns="http://schemas.openxmlformats.org/spreadsheetml/2006/main" count="322" uniqueCount="42">
  <si>
    <t>STT</t>
  </si>
  <si>
    <t>TỔNG</t>
  </si>
  <si>
    <t>Chuẩn bị hồ sơ</t>
  </si>
  <si>
    <t>Lệ phí</t>
  </si>
  <si>
    <t>Ghi chú</t>
  </si>
  <si>
    <t>Nộp hồ sơ</t>
  </si>
  <si>
    <t>Nhận kết quả</t>
  </si>
  <si>
    <t>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</si>
  <si>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</si>
  <si>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</si>
  <si>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</si>
  <si>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</si>
  <si>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</si>
  <si>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</si>
  <si>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</si>
  <si>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</si>
  <si>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</si>
  <si>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</si>
  <si>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</si>
  <si>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(Ban hành kèm theo Thông tư số 07 /2014/TT-BTP ngày 24 tháng 02 năm 2014 của Bộ Tư pháp)</t>
  </si>
  <si>
    <t xml:space="preserve">SO SÁNH CHI PHÍ 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</si>
  <si>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</si>
  <si>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</si>
  <si>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</si>
  <si>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</si>
  <si>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</si>
  <si>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</si>
  <si>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 xml:space="preserve">CHI PHÍ THỰC HIỆN TTHC HIỆN TẠI </t>
  </si>
  <si>
    <t>Phí</t>
  </si>
  <si>
    <t>Qua mạng</t>
  </si>
  <si>
    <t>Bộ Y tế</t>
  </si>
  <si>
    <t>Mạng</t>
  </si>
  <si>
    <t xml:space="preserve">    TÊN THỦ TỤC HÀNH CHÍNH:  Cấp Giấy chứng nhận thực hành sản xuất tốt (GMP) thực phẩm bảo vệ sức khỏe</t>
  </si>
  <si>
    <t xml:space="preserve">    TÊN THỦ TỤC HÀNH CHÍNH:  Cấp Giấy xác nhận nội dung quảng cáo thực phẩm</t>
  </si>
  <si>
    <t xml:space="preserve">    TÊN THỦ TỤC HÀNH CHÍNH:  Kiểm tra nhà nước về an toàn thực phẩm nhập khẩu</t>
  </si>
  <si>
    <t xml:space="preserve">    TÊN THỦ TỤC HÀNH CHÍNH:  Đăng ký tiếp nhận bản công bố sản phẩm đối với sản phẩm nhập khẩu (Cấp địa phương</t>
  </si>
  <si>
    <t xml:space="preserve">    TÊN THỦ TỤC HÀNH CHÍNH:  Đăng ký tiếp nhận bản công bố sản phẩm đối với sản phẩm sản xuất trong nước (Cấp Trung ương)</t>
  </si>
  <si>
    <t xml:space="preserve">    TÊN THỦ TỤC HÀNH CHÍNH:  Đăng ký tiếp nhận bản công bố sản phẩm đối với sản phẩm sản xuất trong nước (Cấp Địa phương)</t>
  </si>
  <si>
    <t>Trực tiếp hoặc bưu điện</t>
  </si>
  <si>
    <t>CHI PHÍ TUÂN THỦ THỦ TỤC HÀNH CHÍNH (Trung ương)</t>
  </si>
  <si>
    <t>CHI PHÍ TUÂN THỦ THỦ TỤC HÀNH CHÍNH (Địa phương)</t>
  </si>
  <si>
    <t xml:space="preserve">    TÊN THỦ TỤC HÀNH CHÍNH:  Đăng ký tiếp nhận bản công bố sản phẩm đối với sản phẩm nhập khẩu (cấp Trung ương)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</si>
</sst>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0.0"/>
    <numFmt numFmtId="174" formatCode="#,##0.0"/>
    <numFmt numFmtId="175" formatCode="#,##0;[Red]#,##0"/>
    <numFmt numFmtId="176" formatCode="0.0;[Red]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\ mmmm\,\ yyyy"/>
    <numFmt numFmtId="182" formatCode="[$-409]h:mm:ss\ AM/PM"/>
    <numFmt numFmtId="183" formatCode="0.00;[Red]0.00"/>
    <numFmt numFmtId="184" formatCode="#,##0.000"/>
    <numFmt numFmtId="185" formatCode="_(* #,##0.0_);_(* \(#,##0.0\);_(* &quot;-&quot;??_);_(@_)"/>
    <numFmt numFmtId="18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 quotePrefix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3" xfId="0" applyFont="1" applyFill="1" applyBorder="1" applyAlignment="1" applyProtection="1" quotePrefix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/>
    </xf>
    <xf numFmtId="17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7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17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172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Alignment="1">
      <alignment vertical="center"/>
    </xf>
    <xf numFmtId="0" fontId="52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186" fontId="52" fillId="0" borderId="14" xfId="42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16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1295"/>
          <c:w val="0.818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1"/>
        <c:majorTickMark val="out"/>
        <c:minorTickMark val="none"/>
        <c:tickLblPos val="nextTo"/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87375"/>
          <c:w val="0.649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14"/>
          <c:y val="0.02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925"/>
          <c:w val="0.3907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5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5"/>
          <c:y val="0.1295"/>
          <c:w val="0.817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delete val="1"/>
        <c:majorTickMark val="out"/>
        <c:minorTickMark val="none"/>
        <c:tickLblPos val="nextTo"/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87375"/>
          <c:w val="0.650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05"/>
          <c:y val="0.02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925"/>
          <c:w val="0.390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5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25"/>
          <c:y val="0.1295"/>
          <c:w val="0.768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1"/>
        <c:majorTickMark val="out"/>
        <c:minorTickMark val="none"/>
        <c:tickLblPos val="nextTo"/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87375"/>
          <c:w val="0.650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05"/>
          <c:y val="0.02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925"/>
          <c:w val="0.390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276225</xdr:rowOff>
    </xdr:from>
    <xdr:to>
      <xdr:col>10</xdr:col>
      <xdr:colOff>285750</xdr:colOff>
      <xdr:row>51</xdr:row>
      <xdr:rowOff>161925</xdr:rowOff>
    </xdr:to>
    <xdr:graphicFrame>
      <xdr:nvGraphicFramePr>
        <xdr:cNvPr id="1" name="Chart 4"/>
        <xdr:cNvGraphicFramePr/>
      </xdr:nvGraphicFramePr>
      <xdr:xfrm>
        <a:off x="457200" y="9401175"/>
        <a:ext cx="8181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114300</xdr:rowOff>
    </xdr:from>
    <xdr:to>
      <xdr:col>10</xdr:col>
      <xdr:colOff>285750</xdr:colOff>
      <xdr:row>63</xdr:row>
      <xdr:rowOff>171450</xdr:rowOff>
    </xdr:to>
    <xdr:graphicFrame>
      <xdr:nvGraphicFramePr>
        <xdr:cNvPr id="2" name="Chart 11"/>
        <xdr:cNvGraphicFramePr/>
      </xdr:nvGraphicFramePr>
      <xdr:xfrm>
        <a:off x="457200" y="13011150"/>
        <a:ext cx="81819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4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276225</xdr:rowOff>
    </xdr:from>
    <xdr:to>
      <xdr:col>10</xdr:col>
      <xdr:colOff>285750</xdr:colOff>
      <xdr:row>48</xdr:row>
      <xdr:rowOff>161925</xdr:rowOff>
    </xdr:to>
    <xdr:graphicFrame>
      <xdr:nvGraphicFramePr>
        <xdr:cNvPr id="1" name="Chart 4"/>
        <xdr:cNvGraphicFramePr/>
      </xdr:nvGraphicFramePr>
      <xdr:xfrm>
        <a:off x="457200" y="8763000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47</xdr:row>
      <xdr:rowOff>114300</xdr:rowOff>
    </xdr:from>
    <xdr:to>
      <xdr:col>10</xdr:col>
      <xdr:colOff>285750</xdr:colOff>
      <xdr:row>60</xdr:row>
      <xdr:rowOff>171450</xdr:rowOff>
    </xdr:to>
    <xdr:graphicFrame>
      <xdr:nvGraphicFramePr>
        <xdr:cNvPr id="2" name="Chart 11"/>
        <xdr:cNvGraphicFramePr/>
      </xdr:nvGraphicFramePr>
      <xdr:xfrm>
        <a:off x="457200" y="12372975"/>
        <a:ext cx="78009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4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2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276225</xdr:rowOff>
    </xdr:from>
    <xdr:to>
      <xdr:col>10</xdr:col>
      <xdr:colOff>285750</xdr:colOff>
      <xdr:row>48</xdr:row>
      <xdr:rowOff>161925</xdr:rowOff>
    </xdr:to>
    <xdr:graphicFrame>
      <xdr:nvGraphicFramePr>
        <xdr:cNvPr id="1" name="Chart 4"/>
        <xdr:cNvGraphicFramePr/>
      </xdr:nvGraphicFramePr>
      <xdr:xfrm>
        <a:off x="457200" y="8963025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47</xdr:row>
      <xdr:rowOff>114300</xdr:rowOff>
    </xdr:from>
    <xdr:to>
      <xdr:col>10</xdr:col>
      <xdr:colOff>285750</xdr:colOff>
      <xdr:row>60</xdr:row>
      <xdr:rowOff>171450</xdr:rowOff>
    </xdr:to>
    <xdr:graphicFrame>
      <xdr:nvGraphicFramePr>
        <xdr:cNvPr id="2" name="Chart 11"/>
        <xdr:cNvGraphicFramePr/>
      </xdr:nvGraphicFramePr>
      <xdr:xfrm>
        <a:off x="457200" y="12573000"/>
        <a:ext cx="78009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590925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4" name="AutoShape 144"/>
        <xdr:cNvSpPr>
          <a:spLocks/>
        </xdr:cNvSpPr>
      </xdr:nvSpPr>
      <xdr:spPr>
        <a:xfrm>
          <a:off x="1581150" y="11620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B10">
      <selection activeCell="F21" sqref="F21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0.140625" style="30" customWidth="1"/>
    <col min="10" max="10" width="17.5742187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32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5">
        <v>150</v>
      </c>
      <c r="J12" s="48">
        <f>G12+F12+(D12*E12)</f>
        <v>34620</v>
      </c>
      <c r="K12" s="48">
        <f aca="true" t="shared" si="0" ref="K12:K17">J12*I12*H12</f>
        <v>5193000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31</v>
      </c>
      <c r="D13" s="15">
        <v>1</v>
      </c>
      <c r="E13" s="38">
        <v>17310</v>
      </c>
      <c r="F13" s="12"/>
      <c r="G13" s="12"/>
      <c r="H13" s="57">
        <v>1</v>
      </c>
      <c r="I13" s="55">
        <v>150</v>
      </c>
      <c r="J13" s="48">
        <f>G13+F13+(D13*E13)</f>
        <v>17310</v>
      </c>
      <c r="K13" s="48">
        <f t="shared" si="0"/>
        <v>2596500</v>
      </c>
      <c r="L13" s="13"/>
    </row>
    <row r="14" spans="1:12" s="2" customFormat="1" ht="31.5">
      <c r="A14" s="8">
        <v>3</v>
      </c>
      <c r="B14" s="9" t="s">
        <v>18</v>
      </c>
      <c r="C14" s="9" t="s">
        <v>31</v>
      </c>
      <c r="D14" s="15"/>
      <c r="E14" s="38"/>
      <c r="F14" s="12"/>
      <c r="G14" s="54"/>
      <c r="H14" s="56"/>
      <c r="I14" s="55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5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/>
      <c r="D16" s="15"/>
      <c r="E16" s="38"/>
      <c r="F16" s="12"/>
      <c r="G16" s="12">
        <v>22500000</v>
      </c>
      <c r="H16" s="56">
        <v>1</v>
      </c>
      <c r="I16" s="55">
        <v>150</v>
      </c>
      <c r="J16" s="48">
        <f>G16</f>
        <v>22500000</v>
      </c>
      <c r="K16" s="48">
        <f>J16*I16*H16</f>
        <v>3375000000</v>
      </c>
      <c r="L16" s="13"/>
    </row>
    <row r="17" spans="1:12" s="2" customFormat="1" ht="15.75">
      <c r="A17" s="16">
        <v>4</v>
      </c>
      <c r="B17" s="9" t="s">
        <v>6</v>
      </c>
      <c r="C17" s="9" t="s">
        <v>31</v>
      </c>
      <c r="D17" s="15">
        <v>1</v>
      </c>
      <c r="E17" s="38">
        <v>17310</v>
      </c>
      <c r="F17" s="12"/>
      <c r="G17" s="12"/>
      <c r="H17" s="56">
        <v>1</v>
      </c>
      <c r="I17" s="55">
        <v>150</v>
      </c>
      <c r="J17" s="48">
        <f>G17+F17+(D17*E17)</f>
        <v>17310</v>
      </c>
      <c r="K17" s="48">
        <f t="shared" si="0"/>
        <v>2596500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22500000</v>
      </c>
      <c r="H18" s="20"/>
      <c r="I18" s="19"/>
      <c r="J18" s="49">
        <f>SUM(J12:J17)</f>
        <v>22569240</v>
      </c>
      <c r="K18" s="49">
        <f>SUM(K12:K17)</f>
        <v>3385386000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19.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" customFormat="1" ht="19.5" customHeight="1">
      <c r="A32" s="24"/>
      <c r="B32" s="25"/>
      <c r="C32" s="25"/>
      <c r="D32" s="26"/>
      <c r="E32" s="27"/>
      <c r="F32" s="27"/>
      <c r="G32" s="27"/>
      <c r="H32" s="28"/>
      <c r="I32" s="27"/>
      <c r="J32" s="27"/>
      <c r="K32" s="27"/>
      <c r="L32" s="27"/>
    </row>
    <row r="33" spans="1:12" s="2" customFormat="1" ht="29.25" customHeight="1">
      <c r="A33" s="35" t="s">
        <v>9</v>
      </c>
      <c r="B33" s="60" t="s">
        <v>20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2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2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0"/>
      <c r="L60" s="50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>
        <f>$K$18</f>
        <v>3385386000</v>
      </c>
      <c r="L61" s="50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1" t="e">
        <f>#REF!</f>
        <v>#REF!</v>
      </c>
      <c r="L62" s="52"/>
    </row>
    <row r="63" spans="1:12" s="22" customFormat="1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51" t="e">
        <f>K61-K62</f>
        <v>#REF!</v>
      </c>
      <c r="L63" s="52" t="e">
        <f>K63/K61*100%</f>
        <v>#REF!</v>
      </c>
    </row>
    <row r="64" spans="1:12" s="22" customFormat="1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50"/>
      <c r="L64" s="52" t="e">
        <f>K62/K61*100%</f>
        <v>#REF!</v>
      </c>
    </row>
    <row r="65" spans="1:12" s="22" customFormat="1" ht="15.75">
      <c r="A65" s="41"/>
      <c r="B65" s="43" t="s">
        <v>15</v>
      </c>
      <c r="C65" s="41"/>
      <c r="D65" s="41"/>
      <c r="E65" s="41"/>
      <c r="F65" s="41"/>
      <c r="G65" s="41"/>
      <c r="H65" s="41"/>
      <c r="I65" s="41"/>
      <c r="J65" s="41"/>
      <c r="K65" s="44"/>
      <c r="L65" s="44"/>
    </row>
    <row r="66" spans="1:12" s="2" customFormat="1" ht="19.5" customHeight="1">
      <c r="A66" s="40"/>
      <c r="B66" s="45"/>
      <c r="C66" s="46"/>
      <c r="D66" s="46"/>
      <c r="E66" s="46"/>
      <c r="F66" s="46"/>
      <c r="G66" s="39"/>
      <c r="H66" s="39"/>
      <c r="I66" s="39"/>
      <c r="J66" s="39"/>
      <c r="K66" s="39"/>
      <c r="L66" s="39"/>
    </row>
  </sheetData>
  <sheetProtection/>
  <mergeCells count="10">
    <mergeCell ref="B8:K8"/>
    <mergeCell ref="B9:K9"/>
    <mergeCell ref="B18:C18"/>
    <mergeCell ref="B33:L33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7">
      <selection activeCell="H17" sqref="H17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9.8515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40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33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4</v>
      </c>
      <c r="E12" s="38">
        <v>17310</v>
      </c>
      <c r="F12" s="12"/>
      <c r="G12" s="12"/>
      <c r="H12" s="56">
        <v>1</v>
      </c>
      <c r="I12" s="58">
        <v>50</v>
      </c>
      <c r="J12" s="48">
        <f aca="true" t="shared" si="0" ref="J12:J17">G12+F12+(D12*E12)</f>
        <v>69240</v>
      </c>
      <c r="K12" s="48">
        <f aca="true" t="shared" si="1" ref="K12:K17">J12*I12*H12</f>
        <v>3462000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38</v>
      </c>
      <c r="D13" s="15">
        <v>2</v>
      </c>
      <c r="E13" s="38">
        <v>17310</v>
      </c>
      <c r="F13" s="12"/>
      <c r="G13" s="12"/>
      <c r="H13" s="57">
        <v>1</v>
      </c>
      <c r="I13" s="58">
        <v>50</v>
      </c>
      <c r="J13" s="48">
        <f t="shared" si="0"/>
        <v>34620</v>
      </c>
      <c r="K13" s="48">
        <f t="shared" si="1"/>
        <v>1731000</v>
      </c>
      <c r="L13" s="13"/>
    </row>
    <row r="14" spans="1:12" s="2" customFormat="1" ht="31.5">
      <c r="A14" s="8">
        <v>3</v>
      </c>
      <c r="B14" s="9" t="s">
        <v>18</v>
      </c>
      <c r="C14" s="9"/>
      <c r="D14" s="15"/>
      <c r="E14" s="38"/>
      <c r="F14" s="12"/>
      <c r="G14" s="54"/>
      <c r="H14" s="56"/>
      <c r="I14" s="58">
        <v>50</v>
      </c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>
        <v>50</v>
      </c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38</v>
      </c>
      <c r="D16" s="15"/>
      <c r="E16" s="38"/>
      <c r="F16" s="12"/>
      <c r="G16" s="12">
        <v>1200000</v>
      </c>
      <c r="H16" s="56">
        <v>1</v>
      </c>
      <c r="I16" s="58">
        <v>50</v>
      </c>
      <c r="J16" s="48">
        <f>G16+F16+(D16*E16)</f>
        <v>1200000</v>
      </c>
      <c r="K16" s="48">
        <f t="shared" si="1"/>
        <v>60000000</v>
      </c>
      <c r="L16" s="13"/>
    </row>
    <row r="17" spans="1:12" s="2" customFormat="1" ht="31.5">
      <c r="A17" s="16">
        <v>4</v>
      </c>
      <c r="B17" s="9" t="s">
        <v>6</v>
      </c>
      <c r="C17" s="9" t="s">
        <v>38</v>
      </c>
      <c r="D17" s="15">
        <v>2</v>
      </c>
      <c r="E17" s="38">
        <v>17310</v>
      </c>
      <c r="F17" s="12"/>
      <c r="G17" s="12"/>
      <c r="H17" s="56">
        <v>1</v>
      </c>
      <c r="I17" s="58">
        <v>50</v>
      </c>
      <c r="J17" s="48">
        <f t="shared" si="0"/>
        <v>34620</v>
      </c>
      <c r="K17" s="48">
        <f t="shared" si="1"/>
        <v>1731000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1200000</v>
      </c>
      <c r="H18" s="20"/>
      <c r="I18" s="19"/>
      <c r="J18" s="49">
        <f>SUM(J12:J17)</f>
        <v>1338480</v>
      </c>
      <c r="K18" s="49">
        <f>SUM(K12:K17)</f>
        <v>66924000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27.75" customHeight="1">
      <c r="A20" s="35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29.25" customHeight="1">
      <c r="A30" s="3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s="22" customFormat="1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0"/>
      <c r="L57" s="50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1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 t="e">
        <f>#REF!</f>
        <v>#REF!</v>
      </c>
      <c r="L59" s="52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 t="e">
        <f>K58-K59</f>
        <v>#REF!</v>
      </c>
      <c r="L60" s="52" t="e">
        <f>K60/K58*100%</f>
        <v>#REF!</v>
      </c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0"/>
      <c r="L61" s="52" t="e">
        <f>K59/K58*100%</f>
        <v>#REF!</v>
      </c>
    </row>
    <row r="62" spans="1:12" s="22" customFormat="1" ht="15.75">
      <c r="A62" s="41"/>
      <c r="B62" s="43" t="s">
        <v>15</v>
      </c>
      <c r="C62" s="41"/>
      <c r="D62" s="41"/>
      <c r="E62" s="41"/>
      <c r="F62" s="41"/>
      <c r="G62" s="41"/>
      <c r="H62" s="41"/>
      <c r="I62" s="41"/>
      <c r="J62" s="41"/>
      <c r="K62" s="44"/>
      <c r="L62" s="44"/>
    </row>
    <row r="63" spans="1:12" s="2" customFormat="1" ht="19.5" customHeight="1">
      <c r="A63" s="40"/>
      <c r="B63" s="45"/>
      <c r="C63" s="46"/>
      <c r="D63" s="46"/>
      <c r="E63" s="46"/>
      <c r="F63" s="46"/>
      <c r="G63" s="39"/>
      <c r="H63" s="39"/>
      <c r="I63" s="39"/>
      <c r="J63" s="39"/>
      <c r="K63" s="39"/>
      <c r="L63" s="39"/>
    </row>
  </sheetData>
  <sheetProtection/>
  <mergeCells count="11">
    <mergeCell ref="B7:K7"/>
    <mergeCell ref="B8:K8"/>
    <mergeCell ref="B9:K9"/>
    <mergeCell ref="B18:C18"/>
    <mergeCell ref="B20:L20"/>
    <mergeCell ref="B30:L30"/>
    <mergeCell ref="B1:K1"/>
    <mergeCell ref="B2:K2"/>
    <mergeCell ref="B3:K3"/>
    <mergeCell ref="B5:C6"/>
    <mergeCell ref="I5:K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B10">
      <selection activeCell="J22" sqref="J22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41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2300</v>
      </c>
      <c r="J12" s="48">
        <f>G12+F12+(D12*E12)</f>
        <v>34620</v>
      </c>
      <c r="K12" s="48">
        <f aca="true" t="shared" si="0" ref="K12:K17">J12*I12*H12</f>
        <v>79626000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2300</v>
      </c>
      <c r="J13" s="48">
        <f>G13+F13+(D13*E13)</f>
        <v>34620</v>
      </c>
      <c r="K13" s="48">
        <f t="shared" si="0"/>
        <v>79626000</v>
      </c>
      <c r="L13" s="13"/>
    </row>
    <row r="14" spans="1:12" s="2" customFormat="1" ht="31.5">
      <c r="A14" s="8">
        <v>3</v>
      </c>
      <c r="B14" s="9" t="s">
        <v>18</v>
      </c>
      <c r="C14" s="9"/>
      <c r="D14" s="15"/>
      <c r="E14" s="38"/>
      <c r="F14" s="12"/>
      <c r="G14" s="54"/>
      <c r="H14" s="56"/>
      <c r="I14" s="58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>
        <v>1500000</v>
      </c>
      <c r="H16" s="56">
        <v>1</v>
      </c>
      <c r="I16" s="58">
        <v>2300</v>
      </c>
      <c r="J16" s="48">
        <f>G16+F16+(D16*E16)</f>
        <v>1500000</v>
      </c>
      <c r="K16" s="48">
        <f t="shared" si="0"/>
        <v>3450000000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2300</v>
      </c>
      <c r="J17" s="48">
        <f>G17+F17+(D17*E17)</f>
        <v>34620</v>
      </c>
      <c r="K17" s="48">
        <f t="shared" si="0"/>
        <v>79626000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1500000</v>
      </c>
      <c r="H18" s="20"/>
      <c r="I18" s="19"/>
      <c r="J18" s="49">
        <f>SUM(J12:J17)</f>
        <v>1603860</v>
      </c>
      <c r="K18" s="49">
        <f>SUM(K12:K17)</f>
        <v>3688878000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B7">
      <selection activeCell="B20" sqref="B20:L20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9.8515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39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33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4</v>
      </c>
      <c r="E12" s="38">
        <v>17310</v>
      </c>
      <c r="F12" s="12"/>
      <c r="G12" s="12"/>
      <c r="H12" s="56">
        <v>1</v>
      </c>
      <c r="I12" s="58">
        <v>1500</v>
      </c>
      <c r="J12" s="48">
        <f aca="true" t="shared" si="0" ref="J12:J17">G12+F12+(D12*E12)</f>
        <v>69240</v>
      </c>
      <c r="K12" s="48">
        <f aca="true" t="shared" si="1" ref="K12:K17">J12*I12*H12</f>
        <v>103860000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1500</v>
      </c>
      <c r="J13" s="48">
        <f t="shared" si="0"/>
        <v>34620</v>
      </c>
      <c r="K13" s="48">
        <f t="shared" si="1"/>
        <v>51930000</v>
      </c>
      <c r="L13" s="13"/>
    </row>
    <row r="14" spans="1:12" s="2" customFormat="1" ht="31.5">
      <c r="A14" s="8">
        <v>3</v>
      </c>
      <c r="B14" s="9" t="s">
        <v>18</v>
      </c>
      <c r="C14" s="9"/>
      <c r="D14" s="15"/>
      <c r="E14" s="38"/>
      <c r="F14" s="12"/>
      <c r="G14" s="54"/>
      <c r="H14" s="56"/>
      <c r="I14" s="58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>
        <v>1200000</v>
      </c>
      <c r="H16" s="56">
        <v>1</v>
      </c>
      <c r="I16" s="58">
        <v>1500</v>
      </c>
      <c r="J16" s="48">
        <f>G16+F16+(D16*E16)</f>
        <v>1200000</v>
      </c>
      <c r="K16" s="48">
        <f t="shared" si="1"/>
        <v>1800000000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1500</v>
      </c>
      <c r="J17" s="48">
        <f t="shared" si="0"/>
        <v>34620</v>
      </c>
      <c r="K17" s="48">
        <f t="shared" si="1"/>
        <v>51930000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1200000</v>
      </c>
      <c r="H18" s="20"/>
      <c r="I18" s="19"/>
      <c r="J18" s="49">
        <f>SUM(J12:J17)</f>
        <v>1338480</v>
      </c>
      <c r="K18" s="49">
        <f>SUM(K12:K17)</f>
        <v>2007720000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27.75" customHeight="1">
      <c r="A20" s="35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29.25" customHeight="1">
      <c r="A30" s="3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s="22" customFormat="1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0"/>
      <c r="L57" s="50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1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 t="e">
        <f>#REF!</f>
        <v>#REF!</v>
      </c>
      <c r="L59" s="52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 t="e">
        <f>K58-K59</f>
        <v>#REF!</v>
      </c>
      <c r="L60" s="52" t="e">
        <f>K60/K58*100%</f>
        <v>#REF!</v>
      </c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0"/>
      <c r="L61" s="52" t="e">
        <f>K59/K58*100%</f>
        <v>#REF!</v>
      </c>
    </row>
    <row r="62" spans="1:12" s="22" customFormat="1" ht="15.75">
      <c r="A62" s="41"/>
      <c r="B62" s="43" t="s">
        <v>15</v>
      </c>
      <c r="C62" s="41"/>
      <c r="D62" s="41"/>
      <c r="E62" s="41"/>
      <c r="F62" s="41"/>
      <c r="G62" s="41"/>
      <c r="H62" s="41"/>
      <c r="I62" s="41"/>
      <c r="J62" s="41"/>
      <c r="K62" s="44"/>
      <c r="L62" s="44"/>
    </row>
    <row r="63" spans="1:12" s="2" customFormat="1" ht="19.5" customHeight="1">
      <c r="A63" s="40"/>
      <c r="B63" s="45"/>
      <c r="C63" s="46"/>
      <c r="D63" s="46"/>
      <c r="E63" s="46"/>
      <c r="F63" s="46"/>
      <c r="G63" s="39"/>
      <c r="H63" s="39"/>
      <c r="I63" s="39"/>
      <c r="J63" s="39"/>
      <c r="K63" s="39"/>
      <c r="L63" s="39"/>
    </row>
  </sheetData>
  <sheetProtection/>
  <mergeCells count="11">
    <mergeCell ref="B8:K8"/>
    <mergeCell ref="B9:K9"/>
    <mergeCell ref="B18:C18"/>
    <mergeCell ref="B20:L20"/>
    <mergeCell ref="B30:L30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7">
      <selection activeCell="F19" sqref="F19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36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5200</v>
      </c>
      <c r="J12" s="48">
        <f>G12+F12+(D12*E12)</f>
        <v>34620</v>
      </c>
      <c r="K12" s="48">
        <f aca="true" t="shared" si="0" ref="K12:K17">J12*I12*H12</f>
        <v>180024000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5200</v>
      </c>
      <c r="J13" s="48">
        <f>G13+F13+(D13*E13)</f>
        <v>34620</v>
      </c>
      <c r="K13" s="48">
        <f t="shared" si="0"/>
        <v>180024000</v>
      </c>
      <c r="L13" s="13"/>
    </row>
    <row r="14" spans="1:12" s="2" customFormat="1" ht="31.5">
      <c r="A14" s="8">
        <v>3</v>
      </c>
      <c r="B14" s="9" t="s">
        <v>18</v>
      </c>
      <c r="C14" s="9" t="s">
        <v>29</v>
      </c>
      <c r="D14" s="15"/>
      <c r="E14" s="38"/>
      <c r="F14" s="12"/>
      <c r="G14" s="54"/>
      <c r="H14" s="56"/>
      <c r="I14" s="58">
        <v>5200</v>
      </c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>
        <v>5200</v>
      </c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>
        <v>1500000</v>
      </c>
      <c r="H16" s="56">
        <v>1</v>
      </c>
      <c r="I16" s="58">
        <v>5200</v>
      </c>
      <c r="J16" s="48">
        <f>G16+F16+(D16*E16)</f>
        <v>1500000</v>
      </c>
      <c r="K16" s="48">
        <f t="shared" si="0"/>
        <v>7800000000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5200</v>
      </c>
      <c r="J17" s="48">
        <f>G17+F17+(D17*E17)</f>
        <v>34620</v>
      </c>
      <c r="K17" s="48">
        <f t="shared" si="0"/>
        <v>180024000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1500000</v>
      </c>
      <c r="H18" s="20"/>
      <c r="I18" s="19"/>
      <c r="J18" s="49">
        <f>SUM(J12:J17)</f>
        <v>1603860</v>
      </c>
      <c r="K18" s="49">
        <f>SUM(K12:K17)</f>
        <v>8340072000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7">
      <selection activeCell="G18" sqref="G18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0.140625" style="30" customWidth="1"/>
    <col min="10" max="10" width="17.5742187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32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5">
        <v>150</v>
      </c>
      <c r="J12" s="48">
        <f aca="true" t="shared" si="0" ref="J12:J17">G12+F12+(D12*E12)</f>
        <v>34620</v>
      </c>
      <c r="K12" s="48">
        <f aca="true" t="shared" si="1" ref="K12:K17">J12*I12*H12</f>
        <v>5193000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31</v>
      </c>
      <c r="D13" s="15">
        <v>2</v>
      </c>
      <c r="E13" s="38">
        <v>17310</v>
      </c>
      <c r="F13" s="12"/>
      <c r="G13" s="12"/>
      <c r="H13" s="57">
        <v>1</v>
      </c>
      <c r="I13" s="55">
        <v>150</v>
      </c>
      <c r="J13" s="48">
        <f t="shared" si="0"/>
        <v>34620</v>
      </c>
      <c r="K13" s="48">
        <f t="shared" si="1"/>
        <v>5193000</v>
      </c>
      <c r="L13" s="13"/>
    </row>
    <row r="14" spans="1:12" s="2" customFormat="1" ht="31.5">
      <c r="A14" s="8">
        <v>3</v>
      </c>
      <c r="B14" s="9" t="s">
        <v>18</v>
      </c>
      <c r="C14" s="9" t="s">
        <v>31</v>
      </c>
      <c r="D14" s="15"/>
      <c r="E14" s="38"/>
      <c r="F14" s="12"/>
      <c r="G14" s="54"/>
      <c r="H14" s="56"/>
      <c r="I14" s="55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5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/>
      <c r="D16" s="15"/>
      <c r="E16" s="38"/>
      <c r="F16" s="12"/>
      <c r="G16" s="12">
        <v>22500000</v>
      </c>
      <c r="H16" s="56">
        <v>1</v>
      </c>
      <c r="I16" s="55">
        <v>150</v>
      </c>
      <c r="J16" s="48">
        <f>G16+F16+(D16*E16)</f>
        <v>22500000</v>
      </c>
      <c r="K16" s="48">
        <f t="shared" si="1"/>
        <v>3375000000</v>
      </c>
      <c r="L16" s="13"/>
    </row>
    <row r="17" spans="1:12" s="2" customFormat="1" ht="15.75">
      <c r="A17" s="16">
        <v>4</v>
      </c>
      <c r="B17" s="9" t="s">
        <v>6</v>
      </c>
      <c r="C17" s="9" t="s">
        <v>31</v>
      </c>
      <c r="D17" s="15">
        <v>2</v>
      </c>
      <c r="E17" s="38">
        <v>17310</v>
      </c>
      <c r="F17" s="12"/>
      <c r="G17" s="12"/>
      <c r="H17" s="56">
        <v>1</v>
      </c>
      <c r="I17" s="55">
        <v>150</v>
      </c>
      <c r="J17" s="48">
        <f t="shared" si="0"/>
        <v>34620</v>
      </c>
      <c r="K17" s="48">
        <f t="shared" si="1"/>
        <v>5193000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22500000</v>
      </c>
      <c r="H18" s="20"/>
      <c r="I18" s="19"/>
      <c r="J18" s="49">
        <f>SUM(J12:J17)</f>
        <v>22603860</v>
      </c>
      <c r="K18" s="49">
        <f>SUM(K12:K17)</f>
        <v>3390579000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19.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" customFormat="1" ht="19.5" customHeight="1">
      <c r="A32" s="24"/>
      <c r="B32" s="25"/>
      <c r="C32" s="25"/>
      <c r="D32" s="26"/>
      <c r="E32" s="27"/>
      <c r="F32" s="27"/>
      <c r="G32" s="27"/>
      <c r="H32" s="28"/>
      <c r="I32" s="27"/>
      <c r="J32" s="27"/>
      <c r="K32" s="27"/>
      <c r="L32" s="27"/>
    </row>
    <row r="33" spans="1:12" s="2" customFormat="1" ht="29.25" customHeight="1">
      <c r="A33" s="35" t="s">
        <v>9</v>
      </c>
      <c r="B33" s="60" t="s">
        <v>20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2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2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0"/>
      <c r="L60" s="50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>
        <f>$K$18</f>
        <v>3390579000</v>
      </c>
      <c r="L61" s="50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1" t="e">
        <f>#REF!</f>
        <v>#REF!</v>
      </c>
      <c r="L62" s="52"/>
    </row>
    <row r="63" spans="1:12" s="22" customFormat="1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51" t="e">
        <f>K61-K62</f>
        <v>#REF!</v>
      </c>
      <c r="L63" s="52" t="e">
        <f>K63/K61*100%</f>
        <v>#REF!</v>
      </c>
    </row>
    <row r="64" spans="1:12" s="22" customFormat="1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50"/>
      <c r="L64" s="52" t="e">
        <f>K62/K61*100%</f>
        <v>#REF!</v>
      </c>
    </row>
    <row r="65" spans="1:12" s="22" customFormat="1" ht="15.75">
      <c r="A65" s="41"/>
      <c r="B65" s="43" t="s">
        <v>15</v>
      </c>
      <c r="C65" s="41"/>
      <c r="D65" s="41"/>
      <c r="E65" s="41"/>
      <c r="F65" s="41"/>
      <c r="G65" s="41"/>
      <c r="H65" s="41"/>
      <c r="I65" s="41"/>
      <c r="J65" s="41"/>
      <c r="K65" s="44"/>
      <c r="L65" s="44"/>
    </row>
    <row r="66" spans="1:12" s="2" customFormat="1" ht="19.5" customHeight="1">
      <c r="A66" s="40"/>
      <c r="B66" s="45"/>
      <c r="C66" s="46"/>
      <c r="D66" s="46"/>
      <c r="E66" s="46"/>
      <c r="F66" s="46"/>
      <c r="G66" s="39"/>
      <c r="H66" s="39"/>
      <c r="I66" s="39"/>
      <c r="J66" s="39"/>
      <c r="K66" s="39"/>
      <c r="L66" s="39"/>
    </row>
  </sheetData>
  <sheetProtection/>
  <mergeCells count="10">
    <mergeCell ref="B8:K8"/>
    <mergeCell ref="B9:K9"/>
    <mergeCell ref="B18:C18"/>
    <mergeCell ref="B33:L33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7">
      <selection activeCell="G19" sqref="G19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34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33600</v>
      </c>
      <c r="J12" s="48">
        <f>G12+F12+(D12*E12)</f>
        <v>34620</v>
      </c>
      <c r="K12" s="48">
        <f aca="true" t="shared" si="0" ref="K12:K17">J12*I12*H12</f>
        <v>1163232000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33600</v>
      </c>
      <c r="J13" s="48">
        <f>G13+F13+(D13*E13)</f>
        <v>34620</v>
      </c>
      <c r="K13" s="48">
        <f t="shared" si="0"/>
        <v>1163232000</v>
      </c>
      <c r="L13" s="13"/>
    </row>
    <row r="14" spans="1:12" s="2" customFormat="1" ht="31.5">
      <c r="A14" s="8">
        <v>3</v>
      </c>
      <c r="B14" s="9" t="s">
        <v>18</v>
      </c>
      <c r="C14" s="9" t="s">
        <v>29</v>
      </c>
      <c r="D14" s="15"/>
      <c r="E14" s="38"/>
      <c r="F14" s="12"/>
      <c r="G14" s="54"/>
      <c r="H14" s="56"/>
      <c r="I14" s="58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>
        <v>1500000</v>
      </c>
      <c r="H16" s="56">
        <v>1</v>
      </c>
      <c r="I16" s="58">
        <v>33600</v>
      </c>
      <c r="J16" s="48">
        <f>G16+F16+(D16*E16)</f>
        <v>1500000</v>
      </c>
      <c r="K16" s="48">
        <f t="shared" si="0"/>
        <v>50400000000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33600</v>
      </c>
      <c r="J17" s="48">
        <f>G17+F17+(D17*E17)</f>
        <v>34620</v>
      </c>
      <c r="K17" s="48">
        <f t="shared" si="0"/>
        <v>1163232000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/>
      <c r="H18" s="20"/>
      <c r="I18" s="19"/>
      <c r="J18" s="49">
        <f>SUM(J12:J17)</f>
        <v>1603860</v>
      </c>
      <c r="K18" s="49">
        <f>SUM(K12:K17)</f>
        <v>53889696000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6">
      <selection activeCell="O18" sqref="O18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34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900</v>
      </c>
      <c r="J12" s="48">
        <f>G12+F12+(D12*E12)</f>
        <v>34620</v>
      </c>
      <c r="K12" s="48">
        <f aca="true" t="shared" si="0" ref="K12:K17">J12*I12*H12</f>
        <v>31158000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900</v>
      </c>
      <c r="J13" s="48">
        <f>G13+F13+(D13*E13)</f>
        <v>34620</v>
      </c>
      <c r="K13" s="48">
        <f t="shared" si="0"/>
        <v>31158000</v>
      </c>
      <c r="L13" s="13"/>
    </row>
    <row r="14" spans="1:12" s="2" customFormat="1" ht="31.5">
      <c r="A14" s="8">
        <v>3</v>
      </c>
      <c r="B14" s="9" t="s">
        <v>18</v>
      </c>
      <c r="C14" s="9" t="s">
        <v>29</v>
      </c>
      <c r="D14" s="15"/>
      <c r="E14" s="38"/>
      <c r="F14" s="12"/>
      <c r="G14" s="54"/>
      <c r="H14" s="56"/>
      <c r="I14" s="58">
        <v>900</v>
      </c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>
        <v>900</v>
      </c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/>
      <c r="H16" s="56">
        <v>1</v>
      </c>
      <c r="I16" s="58">
        <v>900</v>
      </c>
      <c r="J16" s="48"/>
      <c r="K16" s="48">
        <f t="shared" si="0"/>
        <v>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900</v>
      </c>
      <c r="J17" s="48">
        <f>G17+F17+(D17*E17)</f>
        <v>34620</v>
      </c>
      <c r="K17" s="48">
        <f t="shared" si="0"/>
        <v>31158000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/>
      <c r="H18" s="20"/>
      <c r="I18" s="19"/>
      <c r="J18" s="49">
        <f>SUM(J12:J17)</f>
        <v>103860</v>
      </c>
      <c r="K18" s="49">
        <f>SUM(K12:K17)</f>
        <v>93474000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0">
      <selection activeCell="H22" sqref="H22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35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1500</v>
      </c>
      <c r="J12" s="48">
        <f>G12+F12+(D12*E12)</f>
        <v>34620</v>
      </c>
      <c r="K12" s="48">
        <f aca="true" t="shared" si="0" ref="K12:K17">J12*I12*H12</f>
        <v>51930000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38</v>
      </c>
      <c r="D13" s="15">
        <v>2</v>
      </c>
      <c r="E13" s="38">
        <v>17310</v>
      </c>
      <c r="F13" s="12"/>
      <c r="G13" s="12"/>
      <c r="H13" s="57">
        <v>1</v>
      </c>
      <c r="I13" s="58">
        <v>1500</v>
      </c>
      <c r="J13" s="48">
        <f>G13+F13+(D13*E13)</f>
        <v>34620</v>
      </c>
      <c r="K13" s="48">
        <f t="shared" si="0"/>
        <v>51930000</v>
      </c>
      <c r="L13" s="13"/>
    </row>
    <row r="14" spans="1:12" s="2" customFormat="1" ht="31.5">
      <c r="A14" s="8">
        <v>3</v>
      </c>
      <c r="B14" s="9" t="s">
        <v>18</v>
      </c>
      <c r="C14" s="9"/>
      <c r="D14" s="15"/>
      <c r="E14" s="38"/>
      <c r="F14" s="12"/>
      <c r="G14" s="54"/>
      <c r="H14" s="56"/>
      <c r="I14" s="58"/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/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38</v>
      </c>
      <c r="D16" s="15"/>
      <c r="E16" s="38"/>
      <c r="F16" s="12"/>
      <c r="G16" s="12">
        <v>1500000</v>
      </c>
      <c r="H16" s="56">
        <v>1</v>
      </c>
      <c r="I16" s="58">
        <v>1500</v>
      </c>
      <c r="J16" s="48">
        <f>G16+F16+(D16*E16)</f>
        <v>1500000</v>
      </c>
      <c r="K16" s="48">
        <f t="shared" si="0"/>
        <v>2250000000</v>
      </c>
      <c r="L16" s="13"/>
    </row>
    <row r="17" spans="1:12" s="2" customFormat="1" ht="31.5">
      <c r="A17" s="16">
        <v>4</v>
      </c>
      <c r="B17" s="9" t="s">
        <v>6</v>
      </c>
      <c r="C17" s="9" t="s">
        <v>38</v>
      </c>
      <c r="D17" s="15">
        <v>2</v>
      </c>
      <c r="E17" s="38">
        <v>17310</v>
      </c>
      <c r="F17" s="12"/>
      <c r="G17" s="12"/>
      <c r="H17" s="56">
        <v>1</v>
      </c>
      <c r="I17" s="58">
        <v>1500</v>
      </c>
      <c r="J17" s="48">
        <f>G17+F17+(D17*E17)</f>
        <v>34620</v>
      </c>
      <c r="K17" s="48">
        <f t="shared" si="0"/>
        <v>51930000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1500000</v>
      </c>
      <c r="H18" s="20"/>
      <c r="I18" s="19"/>
      <c r="J18" s="49">
        <f>SUM(J12:J17)</f>
        <v>1603860</v>
      </c>
      <c r="K18" s="49">
        <f>SUM(K12:K17)</f>
        <v>2405790000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7">
      <selection activeCell="F19" sqref="F19"/>
    </sheetView>
  </sheetViews>
  <sheetFormatPr defaultColWidth="9.140625" defaultRowHeight="19.5" customHeight="1"/>
  <cols>
    <col min="1" max="1" width="6.8515625" style="29" customWidth="1"/>
    <col min="2" max="2" width="21.57421875" style="30" customWidth="1"/>
    <col min="3" max="3" width="23.7109375" style="30" customWidth="1"/>
    <col min="4" max="4" width="7.421875" style="32" customWidth="1"/>
    <col min="5" max="5" width="8.140625" style="33" customWidth="1"/>
    <col min="6" max="6" width="9.00390625" style="30" customWidth="1"/>
    <col min="7" max="7" width="12.00390625" style="30" customWidth="1"/>
    <col min="8" max="8" width="8.8515625" style="30" customWidth="1"/>
    <col min="9" max="9" width="12.140625" style="30" customWidth="1"/>
    <col min="10" max="10" width="15.140625" style="30" customWidth="1"/>
    <col min="11" max="11" width="19.00390625" style="30" customWidth="1"/>
    <col min="12" max="12" width="18.00390625" style="30" customWidth="1"/>
    <col min="13" max="16384" width="9.140625" style="1" customWidth="1"/>
  </cols>
  <sheetData>
    <row r="1" spans="2:11" ht="19.5" customHeight="1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9.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ht="13.5" customHeight="1">
      <c r="B4" s="31"/>
    </row>
    <row r="5" spans="2:12" ht="15" customHeight="1">
      <c r="B5" s="66" t="s">
        <v>30</v>
      </c>
      <c r="C5" s="66"/>
      <c r="I5" s="67" t="s">
        <v>12</v>
      </c>
      <c r="J5" s="67"/>
      <c r="K5" s="67"/>
      <c r="L5" s="34"/>
    </row>
    <row r="6" spans="2:12" ht="11.25" customHeight="1">
      <c r="B6" s="66"/>
      <c r="C6" s="66"/>
      <c r="I6" s="67"/>
      <c r="J6" s="67"/>
      <c r="K6" s="67"/>
      <c r="L6" s="34"/>
    </row>
    <row r="7" spans="2:11" ht="31.5" customHeight="1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</row>
    <row r="8" spans="1:12" s="2" customFormat="1" ht="38.25" customHeight="1">
      <c r="A8" s="35"/>
      <c r="B8" s="59" t="s">
        <v>37</v>
      </c>
      <c r="C8" s="59"/>
      <c r="D8" s="59"/>
      <c r="E8" s="59"/>
      <c r="F8" s="59"/>
      <c r="G8" s="59"/>
      <c r="H8" s="59"/>
      <c r="I8" s="59"/>
      <c r="J8" s="59"/>
      <c r="K8" s="59"/>
      <c r="L8" s="36"/>
    </row>
    <row r="9" spans="1:12" s="2" customFormat="1" ht="19.5" customHeight="1">
      <c r="A9" s="35" t="s">
        <v>7</v>
      </c>
      <c r="B9" s="60" t="s">
        <v>27</v>
      </c>
      <c r="C9" s="60"/>
      <c r="D9" s="60"/>
      <c r="E9" s="60"/>
      <c r="F9" s="60"/>
      <c r="G9" s="60"/>
      <c r="H9" s="60"/>
      <c r="I9" s="60"/>
      <c r="J9" s="60"/>
      <c r="K9" s="60"/>
      <c r="L9" s="36"/>
    </row>
    <row r="10" spans="1:12" s="2" customFormat="1" ht="24.75" customHeight="1" thickBot="1">
      <c r="A10" s="35"/>
      <c r="B10" s="53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2" customFormat="1" ht="94.5">
      <c r="A11" s="3" t="s">
        <v>0</v>
      </c>
      <c r="B11" s="4" t="s">
        <v>10</v>
      </c>
      <c r="C11" s="4" t="s">
        <v>16</v>
      </c>
      <c r="D11" s="5" t="s">
        <v>21</v>
      </c>
      <c r="E11" s="6" t="s">
        <v>22</v>
      </c>
      <c r="F11" s="7" t="s">
        <v>23</v>
      </c>
      <c r="G11" s="5" t="s">
        <v>24</v>
      </c>
      <c r="H11" s="5" t="s">
        <v>17</v>
      </c>
      <c r="I11" s="5" t="s">
        <v>14</v>
      </c>
      <c r="J11" s="47" t="s">
        <v>25</v>
      </c>
      <c r="K11" s="47" t="s">
        <v>26</v>
      </c>
      <c r="L11" s="23" t="s">
        <v>4</v>
      </c>
    </row>
    <row r="12" spans="1:12" s="2" customFormat="1" ht="18" customHeight="1">
      <c r="A12" s="8">
        <v>1</v>
      </c>
      <c r="B12" s="9" t="s">
        <v>2</v>
      </c>
      <c r="C12" s="10"/>
      <c r="D12" s="11">
        <v>2</v>
      </c>
      <c r="E12" s="38">
        <v>17310</v>
      </c>
      <c r="F12" s="12"/>
      <c r="G12" s="12"/>
      <c r="H12" s="56">
        <v>1</v>
      </c>
      <c r="I12" s="58">
        <v>1500</v>
      </c>
      <c r="J12" s="48">
        <f>G12+F12+(D12*E12)</f>
        <v>34620</v>
      </c>
      <c r="K12" s="48">
        <f aca="true" t="shared" si="0" ref="K12:K17">J12*I12*H12</f>
        <v>51930000</v>
      </c>
      <c r="L12" s="13"/>
    </row>
    <row r="13" spans="1:12" s="2" customFormat="1" ht="18" customHeight="1">
      <c r="A13" s="8">
        <v>2</v>
      </c>
      <c r="B13" s="9" t="s">
        <v>5</v>
      </c>
      <c r="C13" s="9" t="s">
        <v>29</v>
      </c>
      <c r="D13" s="15">
        <v>2</v>
      </c>
      <c r="E13" s="38">
        <v>17310</v>
      </c>
      <c r="F13" s="12"/>
      <c r="G13" s="12"/>
      <c r="H13" s="57">
        <v>1</v>
      </c>
      <c r="I13" s="58">
        <v>1500</v>
      </c>
      <c r="J13" s="48">
        <f>G13+F13+(D13*E13)</f>
        <v>34620</v>
      </c>
      <c r="K13" s="48">
        <f t="shared" si="0"/>
        <v>51930000</v>
      </c>
      <c r="L13" s="13"/>
    </row>
    <row r="14" spans="1:12" s="2" customFormat="1" ht="31.5">
      <c r="A14" s="8">
        <v>3</v>
      </c>
      <c r="B14" s="9" t="s">
        <v>18</v>
      </c>
      <c r="C14" s="9" t="s">
        <v>29</v>
      </c>
      <c r="D14" s="15"/>
      <c r="E14" s="38"/>
      <c r="F14" s="12"/>
      <c r="G14" s="54"/>
      <c r="H14" s="56"/>
      <c r="I14" s="58">
        <v>1500</v>
      </c>
      <c r="J14" s="48"/>
      <c r="K14" s="48"/>
      <c r="L14" s="13"/>
    </row>
    <row r="15" spans="1:12" s="2" customFormat="1" ht="18" customHeight="1">
      <c r="A15" s="14">
        <v>3.1</v>
      </c>
      <c r="B15" s="9" t="s">
        <v>3</v>
      </c>
      <c r="C15" s="9"/>
      <c r="D15" s="15"/>
      <c r="E15" s="38"/>
      <c r="F15" s="12"/>
      <c r="G15" s="12"/>
      <c r="H15" s="56"/>
      <c r="I15" s="58">
        <v>1500</v>
      </c>
      <c r="J15" s="48"/>
      <c r="K15" s="48"/>
      <c r="L15" s="13"/>
    </row>
    <row r="16" spans="1:12" s="2" customFormat="1" ht="18" customHeight="1">
      <c r="A16" s="14">
        <v>3.2</v>
      </c>
      <c r="B16" s="9" t="s">
        <v>28</v>
      </c>
      <c r="C16" s="9" t="s">
        <v>29</v>
      </c>
      <c r="D16" s="15"/>
      <c r="E16" s="38"/>
      <c r="F16" s="12"/>
      <c r="G16" s="12">
        <v>1500000</v>
      </c>
      <c r="H16" s="56">
        <v>1</v>
      </c>
      <c r="I16" s="58">
        <v>1500</v>
      </c>
      <c r="J16" s="48">
        <f>G16+F16+(D16*E16)</f>
        <v>1500000</v>
      </c>
      <c r="K16" s="48">
        <f t="shared" si="0"/>
        <v>2250000000</v>
      </c>
      <c r="L16" s="13"/>
    </row>
    <row r="17" spans="1:12" s="2" customFormat="1" ht="15.75">
      <c r="A17" s="16">
        <v>4</v>
      </c>
      <c r="B17" s="9" t="s">
        <v>6</v>
      </c>
      <c r="C17" s="9" t="s">
        <v>29</v>
      </c>
      <c r="D17" s="15">
        <v>2</v>
      </c>
      <c r="E17" s="38">
        <v>17310</v>
      </c>
      <c r="F17" s="12"/>
      <c r="G17" s="12"/>
      <c r="H17" s="56">
        <v>1</v>
      </c>
      <c r="I17" s="58">
        <v>1500</v>
      </c>
      <c r="J17" s="48">
        <f>G17+F17+(D17*E17)</f>
        <v>34620</v>
      </c>
      <c r="K17" s="48">
        <f t="shared" si="0"/>
        <v>51930000</v>
      </c>
      <c r="L17" s="13"/>
    </row>
    <row r="18" spans="1:12" s="2" customFormat="1" ht="19.5" customHeight="1" thickBot="1">
      <c r="A18" s="17"/>
      <c r="B18" s="61" t="s">
        <v>1</v>
      </c>
      <c r="C18" s="62"/>
      <c r="D18" s="18"/>
      <c r="E18" s="19"/>
      <c r="F18" s="19">
        <f>SUM(F12:F16)</f>
        <v>0</v>
      </c>
      <c r="G18" s="19">
        <f>SUM(G12:G16)</f>
        <v>1500000</v>
      </c>
      <c r="H18" s="20"/>
      <c r="I18" s="19"/>
      <c r="J18" s="49">
        <f>SUM(J12:J17)</f>
        <v>1603860</v>
      </c>
      <c r="K18" s="49">
        <f>SUM(K12:K17)</f>
        <v>2405790000</v>
      </c>
      <c r="L18" s="21"/>
    </row>
    <row r="19" spans="1:12" s="2" customFormat="1" ht="19.5" customHeight="1">
      <c r="A19" s="24"/>
      <c r="B19" s="25"/>
      <c r="C19" s="25"/>
      <c r="D19" s="26"/>
      <c r="E19" s="27"/>
      <c r="F19" s="27"/>
      <c r="G19" s="27"/>
      <c r="H19" s="28"/>
      <c r="I19" s="27"/>
      <c r="J19" s="27"/>
      <c r="K19" s="27"/>
      <c r="L19" s="27"/>
    </row>
    <row r="20" spans="1:12" s="2" customFormat="1" ht="19.5" customHeight="1">
      <c r="A20" s="24"/>
      <c r="B20" s="25"/>
      <c r="C20" s="25"/>
      <c r="D20" s="26"/>
      <c r="E20" s="27"/>
      <c r="F20" s="27"/>
      <c r="G20" s="27"/>
      <c r="H20" s="28"/>
      <c r="I20" s="27"/>
      <c r="J20" s="27"/>
      <c r="K20" s="27"/>
      <c r="L20" s="27"/>
    </row>
    <row r="21" spans="1:12" s="2" customFormat="1" ht="19.5" customHeight="1">
      <c r="A21" s="24"/>
      <c r="B21" s="25"/>
      <c r="C21" s="25"/>
      <c r="D21" s="26"/>
      <c r="E21" s="27"/>
      <c r="F21" s="27"/>
      <c r="G21" s="27"/>
      <c r="H21" s="28"/>
      <c r="I21" s="27"/>
      <c r="J21" s="27"/>
      <c r="K21" s="27"/>
      <c r="L21" s="27"/>
    </row>
    <row r="22" spans="1:12" s="2" customFormat="1" ht="19.5" customHeight="1">
      <c r="A22" s="24"/>
      <c r="B22" s="25"/>
      <c r="C22" s="25"/>
      <c r="D22" s="26"/>
      <c r="E22" s="27"/>
      <c r="F22" s="27"/>
      <c r="G22" s="27"/>
      <c r="H22" s="28"/>
      <c r="I22" s="27"/>
      <c r="J22" s="27"/>
      <c r="K22" s="27"/>
      <c r="L22" s="27"/>
    </row>
    <row r="23" spans="1:12" s="2" customFormat="1" ht="19.5" customHeight="1">
      <c r="A23" s="24"/>
      <c r="B23" s="25"/>
      <c r="C23" s="25"/>
      <c r="D23" s="26"/>
      <c r="E23" s="27"/>
      <c r="F23" s="27"/>
      <c r="G23" s="27"/>
      <c r="H23" s="28"/>
      <c r="I23" s="27"/>
      <c r="J23" s="27"/>
      <c r="K23" s="27"/>
      <c r="L23" s="27"/>
    </row>
    <row r="24" spans="1:12" s="2" customFormat="1" ht="19.5" customHeight="1">
      <c r="A24" s="24"/>
      <c r="B24" s="25"/>
      <c r="C24" s="25"/>
      <c r="D24" s="26"/>
      <c r="E24" s="27"/>
      <c r="F24" s="27"/>
      <c r="G24" s="27"/>
      <c r="H24" s="28"/>
      <c r="I24" s="27"/>
      <c r="J24" s="27"/>
      <c r="K24" s="27"/>
      <c r="L24" s="27"/>
    </row>
    <row r="25" spans="1:12" s="2" customFormat="1" ht="19.5" customHeight="1">
      <c r="A25" s="24"/>
      <c r="B25" s="25"/>
      <c r="C25" s="25"/>
      <c r="D25" s="26"/>
      <c r="E25" s="27"/>
      <c r="F25" s="27"/>
      <c r="G25" s="27"/>
      <c r="H25" s="28"/>
      <c r="I25" s="27"/>
      <c r="J25" s="27"/>
      <c r="K25" s="27"/>
      <c r="L25" s="27"/>
    </row>
    <row r="26" spans="1:12" s="2" customFormat="1" ht="19.5" customHeight="1">
      <c r="A26" s="24"/>
      <c r="B26" s="25"/>
      <c r="C26" s="25"/>
      <c r="D26" s="26"/>
      <c r="E26" s="27"/>
      <c r="F26" s="27"/>
      <c r="G26" s="27"/>
      <c r="H26" s="28"/>
      <c r="I26" s="27"/>
      <c r="J26" s="27"/>
      <c r="K26" s="27"/>
      <c r="L26" s="27"/>
    </row>
    <row r="27" spans="1:12" s="2" customFormat="1" ht="19.5" customHeight="1">
      <c r="A27" s="24"/>
      <c r="B27" s="25"/>
      <c r="C27" s="25"/>
      <c r="D27" s="26"/>
      <c r="E27" s="27"/>
      <c r="F27" s="27"/>
      <c r="G27" s="27"/>
      <c r="H27" s="28"/>
      <c r="I27" s="27"/>
      <c r="J27" s="27"/>
      <c r="K27" s="27"/>
      <c r="L27" s="27"/>
    </row>
    <row r="28" spans="1:12" s="2" customFormat="1" ht="19.5" customHeight="1">
      <c r="A28" s="24"/>
      <c r="B28" s="25"/>
      <c r="C28" s="25"/>
      <c r="D28" s="26"/>
      <c r="E28" s="27"/>
      <c r="F28" s="27"/>
      <c r="G28" s="27"/>
      <c r="H28" s="28"/>
      <c r="I28" s="27"/>
      <c r="J28" s="27"/>
      <c r="K28" s="27"/>
      <c r="L28" s="27"/>
    </row>
    <row r="29" spans="1:12" s="2" customFormat="1" ht="19.5" customHeight="1">
      <c r="A29" s="24"/>
      <c r="B29" s="25"/>
      <c r="C29" s="25"/>
      <c r="D29" s="26"/>
      <c r="E29" s="27"/>
      <c r="F29" s="27"/>
      <c r="G29" s="27"/>
      <c r="H29" s="28"/>
      <c r="I29" s="27"/>
      <c r="J29" s="27"/>
      <c r="K29" s="27"/>
      <c r="L29" s="27"/>
    </row>
    <row r="30" spans="1:12" s="2" customFormat="1" ht="19.5" customHeight="1">
      <c r="A30" s="24"/>
      <c r="B30" s="25"/>
      <c r="C30" s="25"/>
      <c r="D30" s="26"/>
      <c r="E30" s="27"/>
      <c r="F30" s="27"/>
      <c r="G30" s="27"/>
      <c r="H30" s="28"/>
      <c r="I30" s="27"/>
      <c r="J30" s="27"/>
      <c r="K30" s="27"/>
      <c r="L30" s="27"/>
    </row>
    <row r="31" spans="1:12" s="2" customFormat="1" ht="38.25" customHeight="1">
      <c r="A31" s="24"/>
      <c r="B31" s="25"/>
      <c r="C31" s="25"/>
      <c r="D31" s="26"/>
      <c r="E31" s="27"/>
      <c r="F31" s="27"/>
      <c r="G31" s="27"/>
      <c r="H31" s="28"/>
      <c r="I31" s="27"/>
      <c r="J31" s="27"/>
      <c r="K31" s="27"/>
      <c r="L31" s="27"/>
    </row>
    <row r="32" spans="1:12" s="22" customFormat="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22" customFormat="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22" customFormat="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22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2" customFormat="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2" customFormat="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2" customFormat="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2" customFormat="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" customFormat="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" customFormat="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" customFormat="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" customFormat="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22" customFormat="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22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22" customFormat="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22" customFormat="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22" customFormat="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22" customFormat="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2"/>
    </row>
    <row r="50" spans="1:12" s="22" customFormat="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2"/>
    </row>
    <row r="51" spans="1:12" s="22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s="22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2"/>
    </row>
    <row r="53" spans="1:12" s="22" customFormat="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s="22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</row>
    <row r="55" spans="1:12" s="22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s="22" customFormat="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</row>
    <row r="57" spans="1:12" s="22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s="2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0"/>
      <c r="L58" s="50"/>
    </row>
    <row r="59" spans="1:12" s="22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1"/>
      <c r="L59" s="50"/>
    </row>
    <row r="60" spans="1:12" s="22" customFormat="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51"/>
      <c r="L60" s="52"/>
    </row>
    <row r="61" spans="1:12" s="22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51"/>
      <c r="L61" s="52"/>
    </row>
    <row r="62" spans="1:12" s="22" customFormat="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0"/>
      <c r="L62" s="52"/>
    </row>
    <row r="63" spans="1:12" s="22" customFormat="1" ht="15.75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4"/>
      <c r="L63" s="44"/>
    </row>
    <row r="64" spans="1:12" s="2" customFormat="1" ht="19.5" customHeight="1">
      <c r="A64" s="40"/>
      <c r="B64" s="45"/>
      <c r="C64" s="46"/>
      <c r="D64" s="46"/>
      <c r="E64" s="46"/>
      <c r="F64" s="46"/>
      <c r="G64" s="39"/>
      <c r="H64" s="39"/>
      <c r="I64" s="39"/>
      <c r="J64" s="39"/>
      <c r="K64" s="39"/>
      <c r="L64" s="39"/>
    </row>
  </sheetData>
  <sheetProtection/>
  <mergeCells count="9">
    <mergeCell ref="B8:K8"/>
    <mergeCell ref="B9:K9"/>
    <mergeCell ref="B18:C18"/>
    <mergeCell ref="B1:K1"/>
    <mergeCell ref="B2:K2"/>
    <mergeCell ref="B3:K3"/>
    <mergeCell ref="B5:C6"/>
    <mergeCell ref="I5:K6"/>
    <mergeCell ref="B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Admin</cp:lastModifiedBy>
  <cp:lastPrinted>2015-11-03T11:01:06Z</cp:lastPrinted>
  <dcterms:created xsi:type="dcterms:W3CDTF">2009-12-17T01:25:31Z</dcterms:created>
  <dcterms:modified xsi:type="dcterms:W3CDTF">2017-12-13T02:59:09Z</dcterms:modified>
  <cp:category/>
  <cp:version/>
  <cp:contentType/>
  <cp:contentStatus/>
</cp:coreProperties>
</file>